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showInkAnnotation="0"/>
  <mc:AlternateContent xmlns:mc="http://schemas.openxmlformats.org/markup-compatibility/2006">
    <mc:Choice Requires="x15">
      <x15ac:absPath xmlns:x15ac="http://schemas.microsoft.com/office/spreadsheetml/2010/11/ac" url="C:\Users\yaroo\Downloads\"/>
    </mc:Choice>
  </mc:AlternateContent>
  <bookViews>
    <workbookView xWindow="0" yWindow="0" windowWidth="20325" windowHeight="9000" tabRatio="500" activeTab="1"/>
  </bookViews>
  <sheets>
    <sheet name="Sales Pipeline" sheetId="1" r:id="rId1"/>
    <sheet name="Settings &amp; Instructions" sheetId="2" r:id="rId2"/>
  </sheets>
  <definedNames>
    <definedName name="Stages">'Settings &amp; Instructions'!$A$14:$A$18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D19" i="1"/>
  <c r="F19" i="1"/>
  <c r="F5" i="1"/>
  <c r="F6" i="1"/>
  <c r="F7" i="1"/>
  <c r="F8" i="1"/>
  <c r="F9" i="1"/>
  <c r="F10" i="1"/>
  <c r="F11" i="1"/>
  <c r="F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E20" i="1"/>
  <c r="G20" i="1"/>
</calcChain>
</file>

<file path=xl/sharedStrings.xml><?xml version="1.0" encoding="utf-8"?>
<sst xmlns="http://schemas.openxmlformats.org/spreadsheetml/2006/main" count="107" uniqueCount="67">
  <si>
    <t>Contact Name</t>
  </si>
  <si>
    <t>Probability</t>
  </si>
  <si>
    <t>Company A</t>
  </si>
  <si>
    <t>Get in touch</t>
  </si>
  <si>
    <t>Company B</t>
  </si>
  <si>
    <t>Contacted</t>
  </si>
  <si>
    <t>Follow-up</t>
  </si>
  <si>
    <t>Company C</t>
  </si>
  <si>
    <t>Discuss proposal</t>
  </si>
  <si>
    <t>Company D</t>
  </si>
  <si>
    <t>Send contract for signing</t>
  </si>
  <si>
    <t>Expected 
Close Date</t>
  </si>
  <si>
    <t>GRAND TOTAL</t>
  </si>
  <si>
    <t>Luke Skywalker</t>
  </si>
  <si>
    <t>Michael Jordan</t>
  </si>
  <si>
    <t>Jon Snow</t>
  </si>
  <si>
    <t>Sherlock Holmes</t>
  </si>
  <si>
    <t>Jordan Belfort</t>
  </si>
  <si>
    <t>Leonardo Di Caprio</t>
  </si>
  <si>
    <t>Rachel Green</t>
  </si>
  <si>
    <t>Ivanka Trump</t>
  </si>
  <si>
    <t>Oprah Winfrey</t>
  </si>
  <si>
    <t>Marylin Monroe</t>
  </si>
  <si>
    <t>Michelle Obama</t>
  </si>
  <si>
    <t>Daenarys Targaryen</t>
  </si>
  <si>
    <t>Thomas</t>
  </si>
  <si>
    <t>Harry Potter</t>
  </si>
  <si>
    <t>Laura</t>
  </si>
  <si>
    <t>Michael</t>
  </si>
  <si>
    <t>Donna</t>
  </si>
  <si>
    <t>Harvey Specter</t>
  </si>
  <si>
    <t>Team member</t>
  </si>
  <si>
    <t>Lead</t>
  </si>
  <si>
    <t>Won</t>
  </si>
  <si>
    <t>Sales Pipeline Template 🚀</t>
  </si>
  <si>
    <t>Beyoncé Knowles</t>
  </si>
  <si>
    <t>You can grab a free trial from the website http://salesflare.com</t>
  </si>
  <si>
    <t>This Sales Pipeline Template was created by Salesflare, maker of intelligent CRM software.</t>
  </si>
  <si>
    <t>The cells below are linked to the other sheet, so they will update automatically.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</si>
  <si>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</si>
  <si>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</si>
  <si>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</si>
  <si>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</si>
  <si>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</si>
  <si>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</si>
  <si>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</si>
  <si>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</si>
  <si>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</si>
  <si>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</si>
  <si>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</si>
  <si>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</si>
  <si>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Katniss Everdeen</t>
  </si>
  <si>
    <t>Qualified</t>
  </si>
  <si>
    <t>Proposal made</t>
  </si>
  <si>
    <t>Name</t>
  </si>
  <si>
    <t>Lost</t>
  </si>
  <si>
    <t>This sales pipeline template has 6 stages, feel free to adapt this below.</t>
  </si>
  <si>
    <t>You can add stages, change stage names, and adapt probabilities.</t>
  </si>
  <si>
    <t>This is the probability that an opportunity in this stage will make it to "Won".</t>
  </si>
  <si>
    <t>Company Name</t>
  </si>
  <si>
    <t>Expected Revenue</t>
  </si>
  <si>
    <t>Value</t>
  </si>
  <si>
    <t>Stage</t>
  </si>
  <si>
    <t>Next Step</t>
  </si>
  <si>
    <t>Settings: Customize the sales stages in your pipeline</t>
  </si>
  <si>
    <t>Contact Email</t>
  </si>
  <si>
    <t>luke@companya.com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</si>
</sst>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€&quot;* #,##0.00_);_(&quot;€&quot;* \(#,##0.00\);_(&quot;€&quot;* &quot;-&quot;??_);_(@_)"/>
    <numFmt numFmtId="165" formatCode="_([$$-409]* #,##0.00_);_([$$-409]* \(#,##0.00\);_([$$-409]* &quot;-&quot;??_);_(@_)"/>
    <numFmt numFmtId="166" formatCode="m/d/yyyy;@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 Neue"/>
    </font>
    <font>
      <b/>
      <sz val="12"/>
      <color theme="1"/>
      <name val="Helvetica Neue"/>
    </font>
    <font>
      <sz val="14"/>
      <color theme="1"/>
      <name val="Helvetica Neue"/>
    </font>
    <font>
      <sz val="12"/>
      <color theme="1" tint="0.14999847407452621"/>
      <name val="Helvetica Neue"/>
    </font>
    <font>
      <sz val="13"/>
      <color theme="1"/>
      <name val="Helvetica Neue"/>
    </font>
    <font>
      <b/>
      <sz val="13"/>
      <color theme="1" tint="0.14999847407452621"/>
      <name val="Helvetica Neue"/>
    </font>
    <font>
      <u/>
      <sz val="11"/>
      <color theme="10"/>
      <name val="Helvetica Neue"/>
    </font>
    <font>
      <u/>
      <sz val="12"/>
      <color theme="11"/>
      <name val="Calibri"/>
      <family val="2"/>
      <scheme val="minor"/>
    </font>
    <font>
      <b/>
      <sz val="12"/>
      <color theme="1" tint="0.14999847407452621"/>
      <name val="Helvetica Neue"/>
    </font>
    <font>
      <sz val="13"/>
      <color theme="10"/>
      <name val="Helvetica Neue"/>
    </font>
    <font>
      <b/>
      <sz val="13"/>
      <color indexed="8"/>
      <name val="Helvetica Neue"/>
    </font>
    <font>
      <sz val="13"/>
      <color indexed="8"/>
      <name val="Helvetica Neue"/>
    </font>
    <font>
      <b/>
      <sz val="14"/>
      <color theme="1" tint="0.14999847407452621"/>
      <name val="Helvetica Neue"/>
    </font>
    <font>
      <sz val="12"/>
      <color theme="1"/>
      <name val="Helvetica Neue Medium"/>
    </font>
    <font>
      <sz val="12"/>
      <color theme="0"/>
      <name val="Helvetica Neue Medium"/>
    </font>
    <font>
      <sz val="12"/>
      <color rgb="FF000000"/>
      <name val="Helvetica Neue"/>
    </font>
    <font>
      <b/>
      <sz val="12"/>
      <color theme="0"/>
      <name val="Helvetica Neue"/>
    </font>
    <font>
      <sz val="26"/>
      <color theme="1"/>
      <name val="Montserrat Semi Bold"/>
    </font>
    <font>
      <b/>
      <sz val="12"/>
      <color theme="1" tint="0.14999847407452621"/>
      <name val="Helvetica Neue Medium"/>
    </font>
  </fonts>
  <fills count="4">
    <fill>
      <patternFill patternType="none"/>
    </fill>
    <fill>
      <patternFill patternType="gray125"/>
    </fill>
    <fill>
      <patternFill patternType="solid">
        <fgColor rgb="FFEC595A"/>
        <bgColor indexed="64"/>
      </patternFill>
    </fill>
    <fill>
      <patternFill patternType="solid">
        <fgColor rgb="FF3E4D66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E1E4E7"/>
      </right>
      <top/>
      <bottom/>
      <diagonal/>
    </border>
    <border>
      <left style="thin">
        <color rgb="FFE1E4E7"/>
      </left>
      <right style="thin">
        <color rgb="FFE1E4E7"/>
      </right>
      <top/>
      <bottom/>
      <diagonal/>
    </border>
    <border>
      <left style="thin">
        <color rgb="FFE1E4E7"/>
      </left>
      <right style="thin">
        <color rgb="FFE1E4E7"/>
      </right>
      <top/>
      <bottom style="thin">
        <color rgb="FFE1E4E7"/>
      </bottom>
      <diagonal/>
    </border>
    <border>
      <left/>
      <right/>
      <top style="thin">
        <color rgb="FFEC595A"/>
      </top>
      <bottom style="thin">
        <color rgb="FFEC595A"/>
      </bottom>
      <diagonal/>
    </border>
    <border>
      <left/>
      <right style="thin">
        <color rgb="FFE1E4E7"/>
      </right>
      <top style="thin">
        <color rgb="FFEC595A"/>
      </top>
      <bottom style="thin">
        <color rgb="FFEC595A"/>
      </bottom>
      <diagonal/>
    </border>
    <border>
      <left style="thin">
        <color rgb="FFE1E4E7"/>
      </left>
      <right style="thin">
        <color rgb="FFE1E4E7"/>
      </right>
      <top style="thin">
        <color rgb="FFEC595A"/>
      </top>
      <bottom style="thin">
        <color rgb="FFEC595A"/>
      </bottom>
      <diagonal/>
    </border>
    <border>
      <left/>
      <right/>
      <top style="thin">
        <color rgb="FF3E4D66"/>
      </top>
      <bottom style="thin">
        <color rgb="FF3E4D66"/>
      </bottom>
      <diagonal/>
    </border>
    <border>
      <left style="thin">
        <color rgb="FFE1E4E7"/>
      </left>
      <right/>
      <top/>
      <bottom/>
      <diagonal/>
    </border>
    <border>
      <left style="thin">
        <color rgb="FFE1E4E7"/>
      </left>
      <right style="thin">
        <color rgb="FFE1E4E7"/>
      </right>
      <top style="thin">
        <color rgb="FF3E4D66"/>
      </top>
      <bottom style="thin">
        <color rgb="FF3E4D66"/>
      </bottom>
      <diagonal/>
    </border>
    <border>
      <left/>
      <right style="thin">
        <color rgb="FFE1E4E7"/>
      </right>
      <top style="thin">
        <color rgb="FF3E4D66"/>
      </top>
      <bottom/>
      <diagonal/>
    </border>
    <border>
      <left style="thin">
        <color rgb="FFE1E4E7"/>
      </left>
      <right style="thin">
        <color rgb="FFE1E4E7"/>
      </right>
      <top style="thin">
        <color rgb="FF3E4D66"/>
      </top>
      <bottom/>
      <diagonal/>
    </border>
    <border>
      <left style="thin">
        <color rgb="FFE1E4E7"/>
      </left>
      <right/>
      <top style="thin">
        <color rgb="FF3E4D66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165" fontId="3" fillId="0" borderId="0" xfId="0" applyNumberFormat="1" applyFont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Fill="1"/>
    <xf numFmtId="9" fontId="3" fillId="0" borderId="0" xfId="2" applyFont="1" applyBorder="1" applyAlignment="1">
      <alignment horizontal="left" vertical="center" indent="1"/>
    </xf>
    <xf numFmtId="9" fontId="3" fillId="0" borderId="0" xfId="2" applyFont="1" applyAlignment="1">
      <alignment horizontal="left" indent="1"/>
    </xf>
    <xf numFmtId="0" fontId="3" fillId="0" borderId="8" xfId="0" applyFont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/>
    <xf numFmtId="0" fontId="7" fillId="0" borderId="0" xfId="0" applyFont="1" applyBorder="1" applyAlignment="1">
      <alignment horizontal="left" vertical="center"/>
    </xf>
    <xf numFmtId="0" fontId="12" fillId="0" borderId="0" xfId="3" applyFont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9" fontId="7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0" fontId="17" fillId="3" borderId="1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165" fontId="3" fillId="0" borderId="11" xfId="1" applyNumberFormat="1" applyFont="1" applyBorder="1" applyAlignment="1">
      <alignment horizontal="left" vertical="center" indent="1"/>
    </xf>
    <xf numFmtId="9" fontId="3" fillId="0" borderId="11" xfId="2" applyFont="1" applyBorder="1" applyAlignment="1">
      <alignment horizontal="right" vertical="center" indent="1"/>
    </xf>
    <xf numFmtId="165" fontId="3" fillId="0" borderId="11" xfId="0" applyNumberFormat="1" applyFont="1" applyBorder="1" applyAlignment="1">
      <alignment horizontal="left" vertical="center" indent="1"/>
    </xf>
    <xf numFmtId="166" fontId="3" fillId="0" borderId="11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165" fontId="3" fillId="0" borderId="0" xfId="1" applyNumberFormat="1" applyFont="1" applyBorder="1" applyAlignment="1">
      <alignment horizontal="left" vertical="center" indent="1"/>
    </xf>
    <xf numFmtId="9" fontId="3" fillId="0" borderId="0" xfId="2" applyFont="1" applyBorder="1" applyAlignment="1">
      <alignment horizontal="right" vertical="center" indent="1"/>
    </xf>
    <xf numFmtId="166" fontId="3" fillId="0" borderId="0" xfId="0" applyNumberFormat="1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65" fontId="3" fillId="0" borderId="2" xfId="1" applyNumberFormat="1" applyFont="1" applyBorder="1" applyAlignment="1">
      <alignment horizontal="left" vertical="center" indent="1"/>
    </xf>
    <xf numFmtId="9" fontId="3" fillId="0" borderId="3" xfId="2" applyFont="1" applyBorder="1" applyAlignment="1">
      <alignment horizontal="right" vertical="center" indent="1"/>
    </xf>
    <xf numFmtId="165" fontId="3" fillId="0" borderId="2" xfId="0" applyNumberFormat="1" applyFont="1" applyBorder="1" applyAlignment="1">
      <alignment horizontal="left" vertical="center" indent="1"/>
    </xf>
    <xf numFmtId="166" fontId="3" fillId="0" borderId="2" xfId="0" applyNumberFormat="1" applyFont="1" applyBorder="1" applyAlignment="1">
      <alignment horizontal="left" vertical="center" indent="1"/>
    </xf>
    <xf numFmtId="0" fontId="19" fillId="2" borderId="5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165" fontId="11" fillId="0" borderId="6" xfId="0" applyNumberFormat="1" applyFont="1" applyFill="1" applyBorder="1" applyAlignment="1">
      <alignment horizontal="left" vertical="center" indent="1"/>
    </xf>
    <xf numFmtId="9" fontId="11" fillId="0" borderId="6" xfId="2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indent="1"/>
    </xf>
    <xf numFmtId="0" fontId="21" fillId="0" borderId="9" xfId="0" applyFont="1" applyFill="1" applyBorder="1" applyAlignment="1">
      <alignment horizontal="left" vertical="center" indent="1"/>
    </xf>
    <xf numFmtId="9" fontId="21" fillId="0" borderId="9" xfId="2" applyFont="1" applyFill="1" applyBorder="1" applyAlignment="1">
      <alignment horizontal="left" vertical="center" indent="1"/>
    </xf>
    <xf numFmtId="0" fontId="21" fillId="0" borderId="9" xfId="0" applyFont="1" applyFill="1" applyBorder="1" applyAlignment="1">
      <alignment horizontal="left" vertical="center" wrapText="1" indent="1"/>
    </xf>
    <xf numFmtId="0" fontId="21" fillId="0" borderId="7" xfId="0" applyFont="1" applyFill="1" applyBorder="1" applyAlignment="1">
      <alignment horizontal="left" vertical="center" indent="1"/>
    </xf>
    <xf numFmtId="0" fontId="15" fillId="0" borderId="0" xfId="0" applyFont="1" applyFill="1"/>
  </cellXfs>
  <cellStyles count="5">
    <cellStyle name="Currency" xfId="1" builtinId="4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5DC55F"/>
      <color rgb="FF39B7E6"/>
      <color rgb="FF3E4D66"/>
      <color rgb="FFEC595A"/>
      <color rgb="FFFBC443"/>
      <color rgb="FF8069A5"/>
      <color rgb="FF3498DB"/>
      <color rgb="FFE1E4E7"/>
      <color rgb="FF3C41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215901</xdr:rowOff>
    </xdr:from>
    <xdr:to>
      <xdr:col>2</xdr:col>
      <xdr:colOff>1014413</xdr:colOff>
      <xdr:row>0</xdr:row>
      <xdr:rowOff>1114187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901"/>
          <a:ext cx="3911600" cy="898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0TJf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opLeftCell="A7" workbookViewId="0">
      <selection activeCell="J5" sqref="J5"/>
    </sheetView>
  </sheetViews>
  <sheetFormatPr defaultColWidth="25.6875" defaultRowHeight="15"/>
  <cols>
    <col min="1" max="2" width="19" style="7" customWidth="1"/>
    <col min="3" max="3" width="21.6875" style="7" customWidth="1"/>
    <col min="4" max="5" width="19" style="7" customWidth="1"/>
    <col min="6" max="6" width="14" style="13" customWidth="1"/>
    <col min="7" max="10" width="19" style="7" customWidth="1"/>
    <col min="11" max="16384" width="25.6875" style="1"/>
  </cols>
  <sheetData>
    <row r="1" spans="1:11" s="5" customFormat="1" ht="117" customHeight="1">
      <c r="A1" s="25"/>
      <c r="B1" s="6"/>
      <c r="C1" s="6"/>
      <c r="D1" s="48" t="s">
        <v>34</v>
      </c>
      <c r="E1" s="6"/>
      <c r="F1" s="12"/>
      <c r="G1" s="6"/>
      <c r="H1" s="8"/>
      <c r="I1" s="6"/>
      <c r="J1" s="6"/>
    </row>
    <row r="2" spans="1:11" ht="33" customHeight="1">
      <c r="A2" s="26">
        <v>2017</v>
      </c>
      <c r="B2" s="14"/>
      <c r="C2" s="6"/>
      <c r="D2" s="6"/>
      <c r="E2" s="6"/>
      <c r="F2" s="12"/>
      <c r="G2" s="6"/>
      <c r="H2" s="6"/>
      <c r="I2" s="6"/>
      <c r="J2" s="6"/>
      <c r="K2" s="4"/>
    </row>
    <row r="3" spans="1:11" s="54" customFormat="1" ht="33" customHeight="1">
      <c r="A3" s="49" t="s">
        <v>59</v>
      </c>
      <c r="B3" s="50" t="s">
        <v>0</v>
      </c>
      <c r="C3" s="50" t="s">
        <v>65</v>
      </c>
      <c r="D3" s="50" t="s">
        <v>62</v>
      </c>
      <c r="E3" s="50" t="s">
        <v>61</v>
      </c>
      <c r="F3" s="51" t="s">
        <v>1</v>
      </c>
      <c r="G3" s="52" t="s">
        <v>60</v>
      </c>
      <c r="H3" s="52" t="s">
        <v>11</v>
      </c>
      <c r="I3" s="50" t="s">
        <v>31</v>
      </c>
      <c r="J3" s="53" t="s">
        <v>63</v>
      </c>
    </row>
    <row r="4" spans="1:11" s="4" customFormat="1" ht="33" customHeight="1">
      <c r="A4" s="27" t="s">
        <v>2</v>
      </c>
      <c r="B4" s="28" t="s">
        <v>13</v>
      </c>
      <c r="C4" s="28" t="s">
        <v>66</v>
      </c>
      <c r="D4" s="28" t="s">
        <v>32</v>
      </c>
      <c r="E4" s="29">
        <v>163000</v>
      </c>
      <c r="F4" s="30">
        <f ca="1">OFFSET('Settings &amp; Instructions'!B$14,MATCH('Sales Pipeline'!D4,'Settings &amp; Instructions'!A$14:A$72,0)-1,0)</f>
        <v>0.05</v>
      </c>
      <c r="G4" s="31">
        <f ca="1">E4*F4</f>
        <v>8150</v>
      </c>
      <c r="H4" s="32">
        <v>42911</v>
      </c>
      <c r="I4" s="28" t="s">
        <v>25</v>
      </c>
      <c r="J4" s="33" t="s">
        <v>3</v>
      </c>
    </row>
    <row r="5" spans="1:11" s="4" customFormat="1" ht="33" customHeight="1">
      <c r="A5" s="6" t="s">
        <v>4</v>
      </c>
      <c r="B5" s="6" t="s">
        <v>21</v>
      </c>
      <c r="C5" s="6"/>
      <c r="D5" s="6" t="s">
        <v>32</v>
      </c>
      <c r="E5" s="34">
        <v>13000</v>
      </c>
      <c r="F5" s="35">
        <f ca="1">OFFSET('Settings &amp; Instructions'!B$14,MATCH('Sales Pipeline'!D5,'Settings &amp; Instructions'!A$14:A$72,0)-1,0)</f>
        <v>0.05</v>
      </c>
      <c r="G5" s="9">
        <f t="shared" ref="G5:G9" ca="1" si="0">E5*F5</f>
        <v>650</v>
      </c>
      <c r="H5" s="36">
        <v>42904</v>
      </c>
      <c r="I5" s="6" t="s">
        <v>27</v>
      </c>
      <c r="J5" s="6" t="s">
        <v>3</v>
      </c>
    </row>
    <row r="6" spans="1:11" s="4" customFormat="1" ht="33" customHeight="1">
      <c r="A6" s="6" t="s">
        <v>7</v>
      </c>
      <c r="B6" s="6" t="s">
        <v>14</v>
      </c>
      <c r="C6" s="6"/>
      <c r="D6" s="6" t="s">
        <v>32</v>
      </c>
      <c r="E6" s="34">
        <v>127000</v>
      </c>
      <c r="F6" s="35">
        <f ca="1">OFFSET('Settings &amp; Instructions'!B$14,MATCH('Sales Pipeline'!D6,'Settings &amp; Instructions'!A$14:A$72,0)-1,0)</f>
        <v>0.05</v>
      </c>
      <c r="G6" s="9">
        <f t="shared" ca="1" si="0"/>
        <v>6350</v>
      </c>
      <c r="H6" s="36">
        <v>42897</v>
      </c>
      <c r="I6" s="6" t="s">
        <v>27</v>
      </c>
      <c r="J6" s="6" t="s">
        <v>3</v>
      </c>
    </row>
    <row r="7" spans="1:11" s="4" customFormat="1" ht="33" customHeight="1">
      <c r="A7" s="6" t="s">
        <v>9</v>
      </c>
      <c r="B7" s="6" t="s">
        <v>19</v>
      </c>
      <c r="C7" s="6"/>
      <c r="D7" s="6" t="s">
        <v>32</v>
      </c>
      <c r="E7" s="34">
        <v>67000</v>
      </c>
      <c r="F7" s="35">
        <f ca="1">OFFSET('Settings &amp; Instructions'!B$14,MATCH('Sales Pipeline'!D7,'Settings &amp; Instructions'!A$14:A$72,0)-1,0)</f>
        <v>0.05</v>
      </c>
      <c r="G7" s="9">
        <f t="shared" ca="1" si="0"/>
        <v>3350</v>
      </c>
      <c r="H7" s="36">
        <v>42889</v>
      </c>
      <c r="I7" s="6" t="s">
        <v>28</v>
      </c>
      <c r="J7" s="6" t="s">
        <v>3</v>
      </c>
    </row>
    <row r="8" spans="1:11" s="4" customFormat="1" ht="33" customHeight="1">
      <c r="A8" s="6" t="s">
        <v>39</v>
      </c>
      <c r="B8" s="6" t="s">
        <v>35</v>
      </c>
      <c r="C8" s="6"/>
      <c r="D8" s="6" t="s">
        <v>5</v>
      </c>
      <c r="E8" s="34">
        <v>83000</v>
      </c>
      <c r="F8" s="35">
        <f ca="1">OFFSET('Settings &amp; Instructions'!B$14,MATCH('Sales Pipeline'!D8,'Settings &amp; Instructions'!A$14:A$72,0)-1,0)</f>
        <v>0.1</v>
      </c>
      <c r="G8" s="9">
        <f t="shared" ca="1" si="0"/>
        <v>8300</v>
      </c>
      <c r="H8" s="36">
        <v>42880</v>
      </c>
      <c r="I8" s="6" t="s">
        <v>28</v>
      </c>
      <c r="J8" s="6" t="s">
        <v>6</v>
      </c>
    </row>
    <row r="9" spans="1:11" s="4" customFormat="1" ht="33" customHeight="1">
      <c r="A9" s="6" t="s">
        <v>40</v>
      </c>
      <c r="B9" s="6" t="s">
        <v>26</v>
      </c>
      <c r="C9" s="6"/>
      <c r="D9" s="6" t="s">
        <v>5</v>
      </c>
      <c r="E9" s="34">
        <v>79000</v>
      </c>
      <c r="F9" s="35">
        <f ca="1">OFFSET('Settings &amp; Instructions'!B$14,MATCH('Sales Pipeline'!D9,'Settings &amp; Instructions'!A$14:A$72,0)-1,0)</f>
        <v>0.1</v>
      </c>
      <c r="G9" s="9">
        <f t="shared" ca="1" si="0"/>
        <v>7900</v>
      </c>
      <c r="H9" s="36">
        <v>42873</v>
      </c>
      <c r="I9" s="6" t="s">
        <v>29</v>
      </c>
      <c r="J9" s="6" t="s">
        <v>6</v>
      </c>
    </row>
    <row r="10" spans="1:11" s="4" customFormat="1" ht="33" customHeight="1">
      <c r="A10" s="6" t="s">
        <v>41</v>
      </c>
      <c r="B10" s="6" t="s">
        <v>51</v>
      </c>
      <c r="C10" s="6"/>
      <c r="D10" s="6" t="s">
        <v>5</v>
      </c>
      <c r="E10" s="34">
        <v>97000</v>
      </c>
      <c r="F10" s="35">
        <f ca="1">OFFSET('Settings &amp; Instructions'!B$14,MATCH('Sales Pipeline'!D10,'Settings &amp; Instructions'!A$14:A$72,0)-1,0)</f>
        <v>0.1</v>
      </c>
      <c r="G10" s="9">
        <f ca="1">E10*F10</f>
        <v>9700</v>
      </c>
      <c r="H10" s="36">
        <v>42866</v>
      </c>
      <c r="I10" s="6" t="s">
        <v>29</v>
      </c>
      <c r="J10" s="6" t="s">
        <v>6</v>
      </c>
    </row>
    <row r="11" spans="1:11" s="4" customFormat="1" ht="33" customHeight="1">
      <c r="A11" s="6" t="s">
        <v>42</v>
      </c>
      <c r="B11" s="6" t="s">
        <v>17</v>
      </c>
      <c r="C11" s="6"/>
      <c r="D11" s="6" t="s">
        <v>5</v>
      </c>
      <c r="E11" s="34">
        <v>233000</v>
      </c>
      <c r="F11" s="35">
        <f ca="1">OFFSET('Settings &amp; Instructions'!B$14,MATCH('Sales Pipeline'!D11,'Settings &amp; Instructions'!A$14:A$72,0)-1,0)</f>
        <v>0.1</v>
      </c>
      <c r="G11" s="9">
        <f ca="1">E11*F11</f>
        <v>23300</v>
      </c>
      <c r="H11" s="36">
        <v>42861</v>
      </c>
      <c r="I11" s="6" t="s">
        <v>29</v>
      </c>
      <c r="J11" s="6" t="s">
        <v>6</v>
      </c>
    </row>
    <row r="12" spans="1:11" s="4" customFormat="1" ht="33" customHeight="1">
      <c r="A12" s="6" t="s">
        <v>43</v>
      </c>
      <c r="B12" s="6" t="s">
        <v>15</v>
      </c>
      <c r="C12" s="6"/>
      <c r="D12" s="6" t="s">
        <v>52</v>
      </c>
      <c r="E12" s="34">
        <v>311000</v>
      </c>
      <c r="F12" s="35">
        <f ca="1">OFFSET('Settings &amp; Instructions'!B$14,MATCH('Sales Pipeline'!D12,'Settings &amp; Instructions'!A$14:A$72,0)-1,0)</f>
        <v>0.25</v>
      </c>
      <c r="G12" s="9">
        <f t="shared" ref="G12:G18" ca="1" si="1">E12*F12</f>
        <v>77750</v>
      </c>
      <c r="H12" s="36">
        <v>42850</v>
      </c>
      <c r="I12" s="6" t="s">
        <v>25</v>
      </c>
      <c r="J12" s="6" t="s">
        <v>8</v>
      </c>
    </row>
    <row r="13" spans="1:11" s="4" customFormat="1" ht="33" customHeight="1">
      <c r="A13" s="6" t="s">
        <v>44</v>
      </c>
      <c r="B13" s="6" t="s">
        <v>20</v>
      </c>
      <c r="C13" s="6"/>
      <c r="D13" s="6" t="s">
        <v>52</v>
      </c>
      <c r="E13" s="34">
        <v>433000</v>
      </c>
      <c r="F13" s="35">
        <f ca="1">OFFSET('Settings &amp; Instructions'!B$14,MATCH('Sales Pipeline'!D13,'Settings &amp; Instructions'!A$14:A$72,0)-1,0)</f>
        <v>0.25</v>
      </c>
      <c r="G13" s="9">
        <f t="shared" ca="1" si="1"/>
        <v>108250</v>
      </c>
      <c r="H13" s="36">
        <v>42843</v>
      </c>
      <c r="I13" s="6" t="s">
        <v>29</v>
      </c>
      <c r="J13" s="6" t="s">
        <v>8</v>
      </c>
    </row>
    <row r="14" spans="1:11" s="4" customFormat="1" ht="33" customHeight="1">
      <c r="A14" s="6" t="s">
        <v>45</v>
      </c>
      <c r="B14" s="6" t="s">
        <v>16</v>
      </c>
      <c r="C14" s="6"/>
      <c r="D14" s="6" t="s">
        <v>52</v>
      </c>
      <c r="E14" s="34">
        <v>73000</v>
      </c>
      <c r="F14" s="35">
        <f ca="1">OFFSET('Settings &amp; Instructions'!B$14,MATCH('Sales Pipeline'!D14,'Settings &amp; Instructions'!A$14:A$72,0)-1,0)</f>
        <v>0.25</v>
      </c>
      <c r="G14" s="9">
        <f ca="1">E14*F14</f>
        <v>18250</v>
      </c>
      <c r="H14" s="36">
        <v>42836</v>
      </c>
      <c r="I14" s="6" t="s">
        <v>25</v>
      </c>
      <c r="J14" s="6" t="s">
        <v>8</v>
      </c>
    </row>
    <row r="15" spans="1:11" s="4" customFormat="1" ht="33" customHeight="1">
      <c r="A15" s="6" t="s">
        <v>46</v>
      </c>
      <c r="B15" s="6" t="s">
        <v>23</v>
      </c>
      <c r="C15" s="6"/>
      <c r="D15" s="6" t="s">
        <v>52</v>
      </c>
      <c r="E15" s="34">
        <v>59000</v>
      </c>
      <c r="F15" s="35">
        <f ca="1">OFFSET('Settings &amp; Instructions'!B$14,MATCH('Sales Pipeline'!D15,'Settings &amp; Instructions'!A$14:A$72,0)-1,0)</f>
        <v>0.25</v>
      </c>
      <c r="G15" s="9">
        <f t="shared" ca="1" si="1"/>
        <v>14750</v>
      </c>
      <c r="H15" s="36">
        <v>42831</v>
      </c>
      <c r="I15" s="6" t="s">
        <v>27</v>
      </c>
      <c r="J15" s="6" t="s">
        <v>8</v>
      </c>
    </row>
    <row r="16" spans="1:11" s="4" customFormat="1" ht="33" customHeight="1">
      <c r="A16" s="6" t="s">
        <v>47</v>
      </c>
      <c r="B16" s="6" t="s">
        <v>18</v>
      </c>
      <c r="C16" s="6"/>
      <c r="D16" s="37" t="s">
        <v>53</v>
      </c>
      <c r="E16" s="34">
        <v>71000</v>
      </c>
      <c r="F16" s="35">
        <f ca="1">OFFSET('Settings &amp; Instructions'!B$14,MATCH('Sales Pipeline'!D16,'Settings &amp; Instructions'!A$14:A$72,0)-1,0)</f>
        <v>0.5</v>
      </c>
      <c r="G16" s="9">
        <f t="shared" ca="1" si="1"/>
        <v>35500</v>
      </c>
      <c r="H16" s="36">
        <v>42819</v>
      </c>
      <c r="I16" s="6" t="s">
        <v>28</v>
      </c>
      <c r="J16" s="6" t="s">
        <v>10</v>
      </c>
    </row>
    <row r="17" spans="1:19" s="4" customFormat="1" ht="33" customHeight="1">
      <c r="A17" s="6" t="s">
        <v>48</v>
      </c>
      <c r="B17" s="6" t="s">
        <v>24</v>
      </c>
      <c r="C17" s="6"/>
      <c r="D17" s="37" t="s">
        <v>53</v>
      </c>
      <c r="E17" s="34">
        <v>89000</v>
      </c>
      <c r="F17" s="35">
        <f ca="1">OFFSET('Settings &amp; Instructions'!B$14,MATCH('Sales Pipeline'!D17,'Settings &amp; Instructions'!A$14:A$72,0)-1,0)</f>
        <v>0.5</v>
      </c>
      <c r="G17" s="9">
        <f t="shared" ca="1" si="1"/>
        <v>44500</v>
      </c>
      <c r="H17" s="36">
        <v>42812</v>
      </c>
      <c r="I17" s="6" t="s">
        <v>28</v>
      </c>
      <c r="J17" s="6" t="s">
        <v>10</v>
      </c>
    </row>
    <row r="18" spans="1:19" s="4" customFormat="1" ht="33" customHeight="1">
      <c r="A18" s="6" t="s">
        <v>49</v>
      </c>
      <c r="B18" s="6" t="s">
        <v>30</v>
      </c>
      <c r="C18" s="6"/>
      <c r="D18" s="37" t="s">
        <v>53</v>
      </c>
      <c r="E18" s="34">
        <v>109000</v>
      </c>
      <c r="F18" s="35">
        <f ca="1">OFFSET('Settings &amp; Instructions'!B$14,MATCH('Sales Pipeline'!D18,'Settings &amp; Instructions'!A$14:A$72,0)-1,0)</f>
        <v>0.5</v>
      </c>
      <c r="G18" s="9">
        <f t="shared" ca="1" si="1"/>
        <v>54500</v>
      </c>
      <c r="H18" s="36">
        <v>42805</v>
      </c>
      <c r="I18" s="6" t="s">
        <v>27</v>
      </c>
      <c r="J18" s="6" t="s">
        <v>10</v>
      </c>
    </row>
    <row r="19" spans="1:19" ht="33" customHeight="1">
      <c r="A19" s="38" t="s">
        <v>50</v>
      </c>
      <c r="B19" s="39" t="s">
        <v>22</v>
      </c>
      <c r="C19" s="39"/>
      <c r="D19" s="39" t="str">
        <f>'Settings &amp; Instructions'!A17</f>
        <v>Proposal made</v>
      </c>
      <c r="E19" s="40">
        <v>47000</v>
      </c>
      <c r="F19" s="41">
        <f ca="1">OFFSET('Settings &amp; Instructions'!B$14,MATCH('Sales Pipeline'!D19,'Settings &amp; Instructions'!A$14:A$72,0)-1,0)</f>
        <v>0.5</v>
      </c>
      <c r="G19" s="42">
        <f ca="1">E19*F19</f>
        <v>23500</v>
      </c>
      <c r="H19" s="43">
        <v>42800</v>
      </c>
      <c r="I19" s="39" t="s">
        <v>25</v>
      </c>
      <c r="J19" s="6" t="s">
        <v>10</v>
      </c>
    </row>
    <row r="20" spans="1:19" s="17" customFormat="1" ht="33" customHeight="1">
      <c r="A20" s="44" t="s">
        <v>12</v>
      </c>
      <c r="B20" s="45"/>
      <c r="C20" s="45"/>
      <c r="D20" s="45"/>
      <c r="E20" s="46">
        <f>SUM(E1:E19)</f>
        <v>2054000</v>
      </c>
      <c r="F20" s="47"/>
      <c r="G20" s="46">
        <f ca="1">SUM(G1:G19)</f>
        <v>444700</v>
      </c>
      <c r="H20" s="15"/>
      <c r="I20" s="15"/>
      <c r="J20" s="16"/>
    </row>
    <row r="21" spans="1:19" ht="25.05" customHeight="1">
      <c r="A21" s="6"/>
      <c r="B21" s="6"/>
      <c r="C21" s="6"/>
      <c r="D21" s="6"/>
      <c r="E21" s="6"/>
      <c r="F21" s="12"/>
      <c r="G21" s="9"/>
      <c r="H21" s="6"/>
      <c r="I21" s="6"/>
      <c r="J21" s="6"/>
      <c r="S21" s="2"/>
    </row>
    <row r="22" spans="1:19" s="3" customFormat="1" ht="40.049999999999997" customHeight="1">
      <c r="A22" s="4"/>
      <c r="B22" s="1"/>
      <c r="C22" s="1"/>
      <c r="D22" s="1"/>
      <c r="E22" s="1"/>
      <c r="F22" s="1"/>
      <c r="G22" s="1"/>
      <c r="H22" s="1"/>
      <c r="I22" s="1"/>
      <c r="J22" s="1"/>
    </row>
    <row r="23" spans="1:19" ht="65" customHeight="1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9" ht="32" customHeight="1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9" ht="32" customHeight="1">
      <c r="A25" s="4"/>
      <c r="B25" s="1"/>
      <c r="C25" s="1"/>
      <c r="D25" s="1"/>
      <c r="E25" s="1"/>
      <c r="F25" s="1"/>
      <c r="G25" s="1"/>
      <c r="H25" s="1"/>
      <c r="I25" s="1"/>
      <c r="J25" s="1"/>
    </row>
    <row r="26" spans="1:19" ht="32" customHeight="1">
      <c r="A26" s="4"/>
      <c r="B26" s="1"/>
      <c r="C26" s="1"/>
      <c r="D26" s="1"/>
      <c r="E26" s="1"/>
      <c r="F26" s="1"/>
      <c r="G26" s="1"/>
      <c r="H26" s="1"/>
      <c r="I26" s="1"/>
      <c r="J26" s="1"/>
    </row>
    <row r="27" spans="1:19" ht="32" customHeight="1">
      <c r="A27" s="4"/>
      <c r="B27" s="1"/>
      <c r="C27" s="1"/>
      <c r="D27" s="1"/>
      <c r="E27" s="1"/>
      <c r="F27" s="1"/>
      <c r="G27" s="1"/>
      <c r="H27" s="1"/>
      <c r="I27" s="1"/>
      <c r="J27" s="1"/>
    </row>
    <row r="28" spans="1:19" ht="32" customHeight="1">
      <c r="A28" s="4"/>
      <c r="B28" s="1"/>
      <c r="C28" s="1"/>
      <c r="D28" s="1"/>
      <c r="E28" s="1"/>
      <c r="F28" s="1"/>
      <c r="G28" s="1"/>
      <c r="H28" s="1"/>
      <c r="I28" s="1"/>
      <c r="J28" s="1"/>
    </row>
    <row r="29" spans="1:19" s="11" customFormat="1" ht="25.05" customHeight="1">
      <c r="A29" s="10"/>
    </row>
    <row r="30" spans="1:19" ht="40.049999999999997" customHeight="1">
      <c r="A30" s="4"/>
      <c r="B30" s="1"/>
      <c r="C30" s="1"/>
      <c r="D30" s="1"/>
      <c r="E30" s="1"/>
      <c r="F30" s="1"/>
      <c r="G30" s="1"/>
      <c r="H30" s="1"/>
      <c r="I30" s="1"/>
      <c r="J30" s="1"/>
    </row>
    <row r="31" spans="1:19" ht="65" customHeight="1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9" ht="32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2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32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2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32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40.049999999999997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6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32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32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32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32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32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32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6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dataConsolidate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'Settings &amp; Instructions'!$A$14:$A$72</xm:f>
          </x14:formula1>
          <xm:sqref>D1:D2 D4:D1048576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workbookViewId="0">
      <selection activeCell="A5" sqref="A5"/>
    </sheetView>
  </sheetViews>
  <sheetFormatPr defaultColWidth="8.8125" defaultRowHeight="19.25" customHeight="1"/>
  <cols>
    <col min="1" max="1" width="27.5625" style="23" customWidth="1"/>
    <col min="2" max="2" width="20.375" style="23" customWidth="1"/>
    <col min="3" max="16384" width="8.8125" style="23"/>
  </cols>
  <sheetData>
    <row r="2" spans="1:17" ht="19.25" customHeight="1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25" customHeight="1">
      <c r="A3" s="19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25" customHeight="1">
      <c r="A5" s="18" t="s">
        <v>56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25" customHeight="1">
      <c r="A6" s="18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25" customHeight="1">
      <c r="A7" s="23" t="s">
        <v>58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25" customHeight="1">
      <c r="A8" s="18" t="s">
        <v>38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9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9.25" customHeight="1">
      <c r="A11" s="20" t="s">
        <v>64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9.25" customHeight="1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9.25" customHeight="1">
      <c r="A13" s="21" t="s">
        <v>54</v>
      </c>
      <c r="B13" s="21" t="s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9.25" customHeight="1">
      <c r="A14" s="22" t="s">
        <v>32</v>
      </c>
      <c r="B14" s="24">
        <v>0.05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9.25" customHeight="1">
      <c r="A15" s="22" t="s">
        <v>5</v>
      </c>
      <c r="B15" s="24">
        <v>0.1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9.25" customHeight="1">
      <c r="A16" s="22" t="s">
        <v>52</v>
      </c>
      <c r="B16" s="24">
        <v>0.25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9.25" customHeight="1">
      <c r="A17" s="22" t="s">
        <v>53</v>
      </c>
      <c r="B17" s="24">
        <v>0.5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9.25" customHeight="1">
      <c r="A18" s="22" t="s">
        <v>33</v>
      </c>
      <c r="B18" s="24">
        <v>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25" customHeight="1">
      <c r="A19" s="22" t="s">
        <v>55</v>
      </c>
      <c r="B19" s="24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9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9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</sheetData>
  <hyperlinks>
    <hyperlink ref="A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Pipeline</vt:lpstr>
      <vt:lpstr>Settings &amp; Instructions</vt:lpstr>
      <vt:lpstr>Stages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Jeroen Corthout</cp:lastModifiedBy>
  <dcterms:created xsi:type="dcterms:W3CDTF">2015-12-04T12:10:19Z</dcterms:created>
  <dcterms:modified xsi:type="dcterms:W3CDTF">2017-02-14T15:12:50Z</dcterms:modified>
</cp:coreProperties>
</file>